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2"/>
  </bookViews>
  <sheets>
    <sheet name="Bežné príjmy" sheetId="1" r:id="rId1"/>
    <sheet name="Kapitálové príjmy" sheetId="2" r:id="rId2"/>
    <sheet name="Finančné operácie" sheetId="3" r:id="rId3"/>
  </sheets>
  <definedNames/>
  <calcPr fullCalcOnLoad="1"/>
</workbook>
</file>

<file path=xl/sharedStrings.xml><?xml version="1.0" encoding="utf-8"?>
<sst xmlns="http://schemas.openxmlformats.org/spreadsheetml/2006/main" count="142" uniqueCount="64">
  <si>
    <t>Bežné príjmy</t>
  </si>
  <si>
    <t>.</t>
  </si>
  <si>
    <t>Kategória</t>
  </si>
  <si>
    <t>Položka</t>
  </si>
  <si>
    <t>Podpoložka</t>
  </si>
  <si>
    <t>Príjem</t>
  </si>
  <si>
    <t>100</t>
  </si>
  <si>
    <t>Daňové príjmy</t>
  </si>
  <si>
    <t>110</t>
  </si>
  <si>
    <t>Dane z príjmov a kapitálového majetku</t>
  </si>
  <si>
    <t>111</t>
  </si>
  <si>
    <t>Daň z príjmov fyzickej osoby</t>
  </si>
  <si>
    <t>130</t>
  </si>
  <si>
    <t>Dane za tovary a služby</t>
  </si>
  <si>
    <t>139</t>
  </si>
  <si>
    <t>Iné dane za tovary a služby</t>
  </si>
  <si>
    <t>200</t>
  </si>
  <si>
    <t>Nedaňové príjmy</t>
  </si>
  <si>
    <t>210</t>
  </si>
  <si>
    <t>Príjmy z podnikania a z vlastníctva majetku</t>
  </si>
  <si>
    <t>212</t>
  </si>
  <si>
    <t>Príjmy z vlastníctva</t>
  </si>
  <si>
    <t>220</t>
  </si>
  <si>
    <t>Administratívne poplatky a iné poplatky a platby</t>
  </si>
  <si>
    <t>221</t>
  </si>
  <si>
    <t>Administratívne poplatky</t>
  </si>
  <si>
    <t>222</t>
  </si>
  <si>
    <t>Pokuty, penále a iné sankcie</t>
  </si>
  <si>
    <t>223</t>
  </si>
  <si>
    <t>Poplatky a platby z nepriemyselného a náhodného predaja a služieb</t>
  </si>
  <si>
    <t>240</t>
  </si>
  <si>
    <t>Úroky z tuzemských úverov, pôžičiek, návratných finančných výpomocí, vkladov a ážio</t>
  </si>
  <si>
    <t>243</t>
  </si>
  <si>
    <t>Z účtov finančného hospodárenia</t>
  </si>
  <si>
    <t>290</t>
  </si>
  <si>
    <t>Iné nedaňové príjmy</t>
  </si>
  <si>
    <t>292</t>
  </si>
  <si>
    <t>Ostatné príjmy</t>
  </si>
  <si>
    <t>300</t>
  </si>
  <si>
    <t>Granty a transfery</t>
  </si>
  <si>
    <t>310</t>
  </si>
  <si>
    <t>Tuzemské bežné granty a transfery</t>
  </si>
  <si>
    <t>312</t>
  </si>
  <si>
    <t>Transfery v rámci verejnej správy</t>
  </si>
  <si>
    <t>Kapitálové príjmy</t>
  </si>
  <si>
    <t>230</t>
  </si>
  <si>
    <t>233</t>
  </si>
  <si>
    <t>Príjem z predaja pozemkov a nehmotných aktív</t>
  </si>
  <si>
    <t>320</t>
  </si>
  <si>
    <t>Tuzemské kapitálové granty a transfery</t>
  </si>
  <si>
    <t>322</t>
  </si>
  <si>
    <t>400</t>
  </si>
  <si>
    <t>Príjmy z transakcií s finančnými aktívami a finančnými pasívami</t>
  </si>
  <si>
    <t>450</t>
  </si>
  <si>
    <t>Z ostatných finančných operácií</t>
  </si>
  <si>
    <t>454</t>
  </si>
  <si>
    <t>Prevod prostriedkov z peňažných fondov</t>
  </si>
  <si>
    <t xml:space="preserve">                                                                 </t>
  </si>
  <si>
    <t>Rozpočet 2011 v EUR</t>
  </si>
  <si>
    <t>Rozpočet 2012 v EUR</t>
  </si>
  <si>
    <t>Rozpočet 2013 v EUR</t>
  </si>
  <si>
    <t>Rozpočet 2012 v  EUR</t>
  </si>
  <si>
    <t>Rozpočet 2013 v  EUR</t>
  </si>
  <si>
    <t>Finančné operácie príjmové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</si>
</sst>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\(&quot;$&quot;#,##0_);\(&quot;$&quot;#,##0\)"/>
    <numFmt numFmtId="165" formatCode="\(&quot;$&quot;#,##0_);[Red]\(&quot;$&quot;#,##0\)"/>
    <numFmt numFmtId="166" formatCode="\(&quot;$&quot;#,##0.00_);\(&quot;$&quot;#,##0.00\)"/>
    <numFmt numFmtId="167" formatCode="\(&quot;$&quot;#,##0.00_);[Red]\(&quot;$&quot;#,##0.00\)"/>
  </numFmts>
  <fonts count="8">
    <font>
      <sz val="10"/>
      <name val="Arial"/>
      <family val="0"/>
    </font>
    <font>
      <b/>
      <sz val="10"/>
      <name val="Arial"/>
      <family val="0"/>
    </font>
    <font>
      <b/>
      <sz val="10"/>
      <color indexed="42"/>
      <name val="Arial"/>
      <family val="0"/>
    </font>
    <font>
      <b/>
      <sz val="10"/>
      <color indexed="9"/>
      <name val="Arial"/>
      <family val="0"/>
    </font>
    <font>
      <sz val="5"/>
      <name val="Arial"/>
      <family val="0"/>
    </font>
    <font>
      <sz val="5"/>
      <color indexed="63"/>
      <name val="Arial"/>
      <family val="0"/>
    </font>
    <font>
      <sz val="8"/>
      <color indexed="42"/>
      <name val="Arial"/>
      <family val="0"/>
    </font>
    <font>
      <sz val="5"/>
      <color indexed="2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4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3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B2">
      <selection activeCell="F31" sqref="F31"/>
    </sheetView>
  </sheetViews>
  <sheetFormatPr defaultColWidth="9.140625" defaultRowHeight="12.75"/>
  <cols>
    <col min="1" max="1" width="8.8515625" style="0" hidden="1" customWidth="1"/>
    <col min="2" max="2" width="4.8515625" style="0" customWidth="1"/>
    <col min="3" max="4" width="7.7109375" style="0" customWidth="1"/>
    <col min="5" max="5" width="0.42578125" style="0" customWidth="1"/>
    <col min="6" max="6" width="58.421875" style="0" customWidth="1"/>
    <col min="7" max="7" width="11.8515625" style="0" customWidth="1"/>
    <col min="8" max="8" width="11.57421875" style="0" customWidth="1"/>
    <col min="9" max="9" width="12.140625" style="0" customWidth="1"/>
  </cols>
  <sheetData>
    <row r="1" ht="12.75" hidden="1" collapsed="1">
      <c r="A1" t="s">
        <v>57</v>
      </c>
    </row>
    <row r="2" spans="2:9" ht="12.75">
      <c r="B2" s="16" t="s">
        <v>0</v>
      </c>
      <c r="C2" s="17"/>
      <c r="D2" s="17"/>
      <c r="E2" s="17"/>
      <c r="F2" s="17"/>
      <c r="G2" s="18" t="s">
        <v>58</v>
      </c>
      <c r="H2" s="18" t="s">
        <v>59</v>
      </c>
      <c r="I2" s="18" t="s">
        <v>60</v>
      </c>
    </row>
    <row r="3" spans="2:9" ht="18.75" customHeight="1">
      <c r="B3" s="5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19"/>
      <c r="H3" s="19"/>
      <c r="I3" s="19"/>
    </row>
    <row r="4" spans="2:9" ht="12.75">
      <c r="B4" s="8">
        <f>1</f>
        <v>1</v>
      </c>
      <c r="C4" s="9" t="s">
        <v>6</v>
      </c>
      <c r="D4" s="11" t="s">
        <v>1</v>
      </c>
      <c r="E4" s="11" t="s">
        <v>1</v>
      </c>
      <c r="F4" s="12" t="s">
        <v>7</v>
      </c>
      <c r="G4" s="15">
        <f>777504</f>
        <v>777504</v>
      </c>
      <c r="H4" s="15">
        <f>829881</f>
        <v>829881</v>
      </c>
      <c r="I4" s="15">
        <f>871513</f>
        <v>871513</v>
      </c>
    </row>
    <row r="5" spans="2:9" ht="12.75">
      <c r="B5" s="8">
        <f>2</f>
        <v>2</v>
      </c>
      <c r="C5" s="4" t="s">
        <v>8</v>
      </c>
      <c r="D5" s="10" t="s">
        <v>1</v>
      </c>
      <c r="E5" s="10" t="s">
        <v>1</v>
      </c>
      <c r="F5" s="2" t="s">
        <v>9</v>
      </c>
      <c r="G5" s="14">
        <f>777504</f>
        <v>777504</v>
      </c>
      <c r="H5" s="14">
        <f>829881</f>
        <v>829881</v>
      </c>
      <c r="I5" s="14">
        <f>871513</f>
        <v>871513</v>
      </c>
    </row>
    <row r="6" spans="2:9" ht="12.75">
      <c r="B6" s="8">
        <f>3</f>
        <v>3</v>
      </c>
      <c r="C6" s="10" t="s">
        <v>1</v>
      </c>
      <c r="D6" s="3" t="s">
        <v>10</v>
      </c>
      <c r="E6" s="10" t="s">
        <v>1</v>
      </c>
      <c r="F6" s="1" t="s">
        <v>11</v>
      </c>
      <c r="G6" s="13">
        <f>777504</f>
        <v>777504</v>
      </c>
      <c r="H6" s="13">
        <f>829881</f>
        <v>829881</v>
      </c>
      <c r="I6" s="13">
        <f>871513</f>
        <v>871513</v>
      </c>
    </row>
    <row r="7" spans="2:9" ht="12.75">
      <c r="B7" s="8">
        <f>4</f>
        <v>4</v>
      </c>
      <c r="C7" s="4" t="s">
        <v>12</v>
      </c>
      <c r="D7" s="10" t="s">
        <v>1</v>
      </c>
      <c r="E7" s="10" t="s">
        <v>1</v>
      </c>
      <c r="F7" s="2" t="s">
        <v>13</v>
      </c>
      <c r="G7" s="14">
        <f aca="true" t="shared" si="0" ref="G7:I8">0</f>
        <v>0</v>
      </c>
      <c r="H7" s="14">
        <f t="shared" si="0"/>
        <v>0</v>
      </c>
      <c r="I7" s="14">
        <f t="shared" si="0"/>
        <v>0</v>
      </c>
    </row>
    <row r="8" spans="2:9" ht="12.75">
      <c r="B8" s="8">
        <f>5</f>
        <v>5</v>
      </c>
      <c r="C8" s="10" t="s">
        <v>1</v>
      </c>
      <c r="D8" s="3" t="s">
        <v>14</v>
      </c>
      <c r="E8" s="10" t="s">
        <v>1</v>
      </c>
      <c r="F8" s="1" t="s">
        <v>15</v>
      </c>
      <c r="G8" s="13">
        <f t="shared" si="0"/>
        <v>0</v>
      </c>
      <c r="H8" s="13">
        <f t="shared" si="0"/>
        <v>0</v>
      </c>
      <c r="I8" s="13">
        <f t="shared" si="0"/>
        <v>0</v>
      </c>
    </row>
    <row r="9" spans="2:9" ht="12.75">
      <c r="B9" s="8">
        <f>6</f>
        <v>6</v>
      </c>
      <c r="C9" s="9" t="s">
        <v>16</v>
      </c>
      <c r="D9" s="11" t="s">
        <v>1</v>
      </c>
      <c r="E9" s="11" t="s">
        <v>1</v>
      </c>
      <c r="F9" s="12" t="s">
        <v>17</v>
      </c>
      <c r="G9" s="15">
        <f>489981</f>
        <v>489981</v>
      </c>
      <c r="H9" s="15">
        <f>496736</f>
        <v>496736</v>
      </c>
      <c r="I9" s="15">
        <f>496741</f>
        <v>496741</v>
      </c>
    </row>
    <row r="10" spans="2:9" ht="12.75">
      <c r="B10" s="8">
        <f>7</f>
        <v>7</v>
      </c>
      <c r="C10" s="4" t="s">
        <v>18</v>
      </c>
      <c r="D10" s="10" t="s">
        <v>1</v>
      </c>
      <c r="E10" s="10" t="s">
        <v>1</v>
      </c>
      <c r="F10" s="2" t="s">
        <v>19</v>
      </c>
      <c r="G10" s="14">
        <f aca="true" t="shared" si="1" ref="G10:I11">212338</f>
        <v>212338</v>
      </c>
      <c r="H10" s="14">
        <f t="shared" si="1"/>
        <v>212338</v>
      </c>
      <c r="I10" s="14">
        <f t="shared" si="1"/>
        <v>212338</v>
      </c>
    </row>
    <row r="11" spans="2:9" ht="12.75">
      <c r="B11" s="8">
        <f>8</f>
        <v>8</v>
      </c>
      <c r="C11" s="10" t="s">
        <v>1</v>
      </c>
      <c r="D11" s="3" t="s">
        <v>20</v>
      </c>
      <c r="E11" s="10" t="s">
        <v>1</v>
      </c>
      <c r="F11" s="1" t="s">
        <v>21</v>
      </c>
      <c r="G11" s="13">
        <f t="shared" si="1"/>
        <v>212338</v>
      </c>
      <c r="H11" s="13">
        <f t="shared" si="1"/>
        <v>212338</v>
      </c>
      <c r="I11" s="13">
        <f t="shared" si="1"/>
        <v>212338</v>
      </c>
    </row>
    <row r="12" spans="2:9" ht="12.75">
      <c r="B12" s="8">
        <f>9</f>
        <v>9</v>
      </c>
      <c r="C12" s="4" t="s">
        <v>22</v>
      </c>
      <c r="D12" s="10" t="s">
        <v>1</v>
      </c>
      <c r="E12" s="10" t="s">
        <v>1</v>
      </c>
      <c r="F12" s="2" t="s">
        <v>23</v>
      </c>
      <c r="G12" s="14">
        <f>248368</f>
        <v>248368</v>
      </c>
      <c r="H12" s="14">
        <f>255718</f>
        <v>255718</v>
      </c>
      <c r="I12" s="14">
        <f>255718</f>
        <v>255718</v>
      </c>
    </row>
    <row r="13" spans="2:9" ht="12.75">
      <c r="B13" s="8">
        <f>10</f>
        <v>10</v>
      </c>
      <c r="C13" s="10" t="s">
        <v>1</v>
      </c>
      <c r="D13" s="3" t="s">
        <v>24</v>
      </c>
      <c r="E13" s="10" t="s">
        <v>1</v>
      </c>
      <c r="F13" s="1" t="s">
        <v>25</v>
      </c>
      <c r="G13" s="13">
        <f>108000</f>
        <v>108000</v>
      </c>
      <c r="H13" s="13">
        <f>116250</f>
        <v>116250</v>
      </c>
      <c r="I13" s="13">
        <f>116250</f>
        <v>116250</v>
      </c>
    </row>
    <row r="14" spans="2:9" ht="12.75">
      <c r="B14" s="8">
        <f>11</f>
        <v>11</v>
      </c>
      <c r="C14" s="10" t="s">
        <v>1</v>
      </c>
      <c r="D14" s="3" t="s">
        <v>26</v>
      </c>
      <c r="E14" s="10" t="s">
        <v>1</v>
      </c>
      <c r="F14" s="1" t="s">
        <v>27</v>
      </c>
      <c r="G14" s="13">
        <f>2000</f>
        <v>2000</v>
      </c>
      <c r="H14" s="13">
        <f>1100</f>
        <v>1100</v>
      </c>
      <c r="I14" s="13">
        <f>1100</f>
        <v>1100</v>
      </c>
    </row>
    <row r="15" spans="2:9" ht="12.75">
      <c r="B15" s="8">
        <f>12</f>
        <v>12</v>
      </c>
      <c r="C15" s="10" t="s">
        <v>1</v>
      </c>
      <c r="D15" s="3" t="s">
        <v>28</v>
      </c>
      <c r="E15" s="10" t="s">
        <v>1</v>
      </c>
      <c r="F15" s="1" t="s">
        <v>29</v>
      </c>
      <c r="G15" s="13">
        <f>138368</f>
        <v>138368</v>
      </c>
      <c r="H15" s="13">
        <f>138368</f>
        <v>138368</v>
      </c>
      <c r="I15" s="13">
        <f>138368</f>
        <v>138368</v>
      </c>
    </row>
    <row r="16" spans="2:9" ht="26.25">
      <c r="B16" s="8">
        <f>13</f>
        <v>13</v>
      </c>
      <c r="C16" s="4" t="s">
        <v>30</v>
      </c>
      <c r="D16" s="10" t="s">
        <v>1</v>
      </c>
      <c r="E16" s="10" t="s">
        <v>1</v>
      </c>
      <c r="F16" s="2" t="s">
        <v>31</v>
      </c>
      <c r="G16" s="14">
        <f>105</f>
        <v>105</v>
      </c>
      <c r="H16" s="14">
        <f>110</f>
        <v>110</v>
      </c>
      <c r="I16" s="14">
        <f>115</f>
        <v>115</v>
      </c>
    </row>
    <row r="17" spans="2:9" ht="12.75">
      <c r="B17" s="8">
        <f>14</f>
        <v>14</v>
      </c>
      <c r="C17" s="10" t="s">
        <v>1</v>
      </c>
      <c r="D17" s="3" t="s">
        <v>32</v>
      </c>
      <c r="E17" s="10" t="s">
        <v>1</v>
      </c>
      <c r="F17" s="1" t="s">
        <v>33</v>
      </c>
      <c r="G17" s="13">
        <f>105</f>
        <v>105</v>
      </c>
      <c r="H17" s="13">
        <f>110</f>
        <v>110</v>
      </c>
      <c r="I17" s="13">
        <f>115</f>
        <v>115</v>
      </c>
    </row>
    <row r="18" spans="2:9" ht="12.75">
      <c r="B18" s="8">
        <f>15</f>
        <v>15</v>
      </c>
      <c r="C18" s="4" t="s">
        <v>34</v>
      </c>
      <c r="D18" s="10" t="s">
        <v>1</v>
      </c>
      <c r="E18" s="10" t="s">
        <v>1</v>
      </c>
      <c r="F18" s="2" t="s">
        <v>35</v>
      </c>
      <c r="G18" s="14">
        <f>29170</f>
        <v>29170</v>
      </c>
      <c r="H18" s="14">
        <f>28570</f>
        <v>28570</v>
      </c>
      <c r="I18" s="14">
        <f>28570</f>
        <v>28570</v>
      </c>
    </row>
    <row r="19" spans="2:9" ht="12.75">
      <c r="B19" s="8">
        <f>16</f>
        <v>16</v>
      </c>
      <c r="C19" s="10" t="s">
        <v>1</v>
      </c>
      <c r="D19" s="3" t="s">
        <v>36</v>
      </c>
      <c r="E19" s="10" t="s">
        <v>1</v>
      </c>
      <c r="F19" s="1" t="s">
        <v>37</v>
      </c>
      <c r="G19" s="13">
        <f>29170</f>
        <v>29170</v>
      </c>
      <c r="H19" s="13">
        <f>28570</f>
        <v>28570</v>
      </c>
      <c r="I19" s="13">
        <f>28570</f>
        <v>28570</v>
      </c>
    </row>
    <row r="20" spans="2:9" ht="12.75">
      <c r="B20" s="8">
        <f>17</f>
        <v>17</v>
      </c>
      <c r="C20" s="9" t="s">
        <v>38</v>
      </c>
      <c r="D20" s="11" t="s">
        <v>1</v>
      </c>
      <c r="E20" s="11" t="s">
        <v>1</v>
      </c>
      <c r="F20" s="12" t="s">
        <v>39</v>
      </c>
      <c r="G20" s="15">
        <f>32891</f>
        <v>32891</v>
      </c>
      <c r="H20" s="15">
        <f aca="true" t="shared" si="2" ref="H20:I22">21857</f>
        <v>21857</v>
      </c>
      <c r="I20" s="15">
        <f t="shared" si="2"/>
        <v>21857</v>
      </c>
    </row>
    <row r="21" spans="2:9" ht="12.75">
      <c r="B21" s="8">
        <f>18</f>
        <v>18</v>
      </c>
      <c r="C21" s="4" t="s">
        <v>40</v>
      </c>
      <c r="D21" s="10" t="s">
        <v>1</v>
      </c>
      <c r="E21" s="10" t="s">
        <v>1</v>
      </c>
      <c r="F21" s="2" t="s">
        <v>41</v>
      </c>
      <c r="G21" s="14">
        <f>32891</f>
        <v>32891</v>
      </c>
      <c r="H21" s="14">
        <f t="shared" si="2"/>
        <v>21857</v>
      </c>
      <c r="I21" s="14">
        <f t="shared" si="2"/>
        <v>21857</v>
      </c>
    </row>
    <row r="22" spans="2:9" ht="12.75">
      <c r="B22" s="8">
        <f>19</f>
        <v>19</v>
      </c>
      <c r="C22" s="10" t="s">
        <v>1</v>
      </c>
      <c r="D22" s="3" t="s">
        <v>42</v>
      </c>
      <c r="E22" s="10" t="s">
        <v>1</v>
      </c>
      <c r="F22" s="1" t="s">
        <v>43</v>
      </c>
      <c r="G22" s="13">
        <f>32891</f>
        <v>32891</v>
      </c>
      <c r="H22" s="13">
        <f t="shared" si="2"/>
        <v>21857</v>
      </c>
      <c r="I22" s="13">
        <f t="shared" si="2"/>
        <v>21857</v>
      </c>
    </row>
  </sheetData>
  <mergeCells count="4">
    <mergeCell ref="B2:F2"/>
    <mergeCell ref="G2:G3"/>
    <mergeCell ref="H2:H3"/>
    <mergeCell ref="I2:I3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2">
      <selection activeCell="H15" sqref="H15"/>
    </sheetView>
  </sheetViews>
  <sheetFormatPr defaultColWidth="9.140625" defaultRowHeight="12.75"/>
  <cols>
    <col min="1" max="1" width="0.2890625" style="0" customWidth="1"/>
    <col min="2" max="2" width="4.8515625" style="0" customWidth="1"/>
    <col min="3" max="4" width="7.7109375" style="0" customWidth="1"/>
    <col min="5" max="5" width="0.2890625" style="0" customWidth="1"/>
    <col min="6" max="6" width="56.28125" style="0" customWidth="1"/>
    <col min="7" max="7" width="11.7109375" style="0" customWidth="1"/>
    <col min="8" max="8" width="11.57421875" style="0" customWidth="1"/>
    <col min="9" max="9" width="11.7109375" style="0" customWidth="1"/>
  </cols>
  <sheetData>
    <row r="1" ht="12.75" hidden="1" collapsed="1">
      <c r="A1" t="s">
        <v>57</v>
      </c>
    </row>
    <row r="2" spans="2:9" ht="12.75">
      <c r="B2" s="16" t="s">
        <v>44</v>
      </c>
      <c r="C2" s="17"/>
      <c r="D2" s="17"/>
      <c r="E2" s="17"/>
      <c r="F2" s="17"/>
      <c r="G2" s="18" t="s">
        <v>58</v>
      </c>
      <c r="H2" s="18" t="s">
        <v>61</v>
      </c>
      <c r="I2" s="18" t="s">
        <v>62</v>
      </c>
    </row>
    <row r="3" spans="2:9" ht="18.75" customHeight="1">
      <c r="B3" s="5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19"/>
      <c r="H3" s="19"/>
      <c r="I3" s="19"/>
    </row>
    <row r="4" spans="2:9" ht="12.75">
      <c r="B4" s="8">
        <f>1</f>
        <v>1</v>
      </c>
      <c r="C4" s="9" t="s">
        <v>16</v>
      </c>
      <c r="D4" s="11" t="s">
        <v>1</v>
      </c>
      <c r="E4" s="11" t="s">
        <v>1</v>
      </c>
      <c r="F4" s="12" t="s">
        <v>17</v>
      </c>
      <c r="G4" s="15">
        <f aca="true" t="shared" si="0" ref="G4:I9">0</f>
        <v>0</v>
      </c>
      <c r="H4" s="15">
        <f t="shared" si="0"/>
        <v>0</v>
      </c>
      <c r="I4" s="15">
        <f t="shared" si="0"/>
        <v>0</v>
      </c>
    </row>
    <row r="5" spans="2:9" ht="12.75">
      <c r="B5" s="8">
        <f>2</f>
        <v>2</v>
      </c>
      <c r="C5" s="4" t="s">
        <v>45</v>
      </c>
      <c r="D5" s="10" t="s">
        <v>1</v>
      </c>
      <c r="E5" s="10" t="s">
        <v>1</v>
      </c>
      <c r="F5" s="2" t="s">
        <v>44</v>
      </c>
      <c r="G5" s="14">
        <f t="shared" si="0"/>
        <v>0</v>
      </c>
      <c r="H5" s="14">
        <f t="shared" si="0"/>
        <v>0</v>
      </c>
      <c r="I5" s="14">
        <f t="shared" si="0"/>
        <v>0</v>
      </c>
    </row>
    <row r="6" spans="2:9" ht="12.75">
      <c r="B6" s="8">
        <f>3</f>
        <v>3</v>
      </c>
      <c r="C6" s="10" t="s">
        <v>1</v>
      </c>
      <c r="D6" s="3" t="s">
        <v>46</v>
      </c>
      <c r="E6" s="10" t="s">
        <v>1</v>
      </c>
      <c r="F6" s="1" t="s">
        <v>47</v>
      </c>
      <c r="G6" s="13">
        <f t="shared" si="0"/>
        <v>0</v>
      </c>
      <c r="H6" s="13">
        <f t="shared" si="0"/>
        <v>0</v>
      </c>
      <c r="I6" s="13">
        <f t="shared" si="0"/>
        <v>0</v>
      </c>
    </row>
    <row r="7" spans="2:9" ht="12.75">
      <c r="B7" s="8">
        <f>4</f>
        <v>4</v>
      </c>
      <c r="C7" s="9" t="s">
        <v>38</v>
      </c>
      <c r="D7" s="11" t="s">
        <v>1</v>
      </c>
      <c r="E7" s="11" t="s">
        <v>1</v>
      </c>
      <c r="F7" s="12" t="s">
        <v>39</v>
      </c>
      <c r="G7" s="15">
        <f t="shared" si="0"/>
        <v>0</v>
      </c>
      <c r="H7" s="15">
        <f t="shared" si="0"/>
        <v>0</v>
      </c>
      <c r="I7" s="15">
        <f t="shared" si="0"/>
        <v>0</v>
      </c>
    </row>
    <row r="8" spans="2:9" ht="12.75">
      <c r="B8" s="8">
        <f>5</f>
        <v>5</v>
      </c>
      <c r="C8" s="4" t="s">
        <v>48</v>
      </c>
      <c r="D8" s="10" t="s">
        <v>1</v>
      </c>
      <c r="E8" s="10" t="s">
        <v>1</v>
      </c>
      <c r="F8" s="2" t="s">
        <v>49</v>
      </c>
      <c r="G8" s="14">
        <f t="shared" si="0"/>
        <v>0</v>
      </c>
      <c r="H8" s="14">
        <f t="shared" si="0"/>
        <v>0</v>
      </c>
      <c r="I8" s="14">
        <f t="shared" si="0"/>
        <v>0</v>
      </c>
    </row>
    <row r="9" spans="2:9" ht="12.75">
      <c r="B9" s="8">
        <f>6</f>
        <v>6</v>
      </c>
      <c r="C9" s="10" t="s">
        <v>1</v>
      </c>
      <c r="D9" s="3" t="s">
        <v>50</v>
      </c>
      <c r="E9" s="10" t="s">
        <v>1</v>
      </c>
      <c r="F9" s="1" t="s">
        <v>43</v>
      </c>
      <c r="G9" s="13">
        <f t="shared" si="0"/>
        <v>0</v>
      </c>
      <c r="H9" s="13">
        <f t="shared" si="0"/>
        <v>0</v>
      </c>
      <c r="I9" s="13">
        <f t="shared" si="0"/>
        <v>0</v>
      </c>
    </row>
  </sheetData>
  <mergeCells count="4">
    <mergeCell ref="B2:F2"/>
    <mergeCell ref="G2:G3"/>
    <mergeCell ref="H2:H3"/>
    <mergeCell ref="I2:I3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2">
      <selection activeCell="G16" sqref="G16"/>
    </sheetView>
  </sheetViews>
  <sheetFormatPr defaultColWidth="9.140625" defaultRowHeight="12.75"/>
  <cols>
    <col min="1" max="1" width="0.2890625" style="0" customWidth="1"/>
    <col min="2" max="2" width="4.8515625" style="0" customWidth="1"/>
    <col min="3" max="4" width="7.7109375" style="0" customWidth="1"/>
    <col min="5" max="5" width="0.13671875" style="0" customWidth="1"/>
    <col min="6" max="6" width="56.28125" style="0" customWidth="1"/>
    <col min="7" max="7" width="11.57421875" style="0" customWidth="1"/>
    <col min="8" max="9" width="11.28125" style="0" customWidth="1"/>
  </cols>
  <sheetData>
    <row r="1" ht="12.75" hidden="1" collapsed="1">
      <c r="A1" t="s">
        <v>57</v>
      </c>
    </row>
    <row r="2" spans="2:9" ht="12.75">
      <c r="B2" s="16" t="s">
        <v>63</v>
      </c>
      <c r="C2" s="17"/>
      <c r="D2" s="17"/>
      <c r="E2" s="17"/>
      <c r="F2" s="17"/>
      <c r="G2" s="18" t="s">
        <v>58</v>
      </c>
      <c r="H2" s="18" t="s">
        <v>61</v>
      </c>
      <c r="I2" s="18" t="s">
        <v>62</v>
      </c>
    </row>
    <row r="3" spans="2:9" ht="18" customHeight="1">
      <c r="B3" s="5" t="s">
        <v>1</v>
      </c>
      <c r="C3" s="6" t="s">
        <v>2</v>
      </c>
      <c r="D3" s="6" t="s">
        <v>3</v>
      </c>
      <c r="E3" s="6" t="s">
        <v>4</v>
      </c>
      <c r="F3" s="7" t="s">
        <v>5</v>
      </c>
      <c r="G3" s="19"/>
      <c r="H3" s="19"/>
      <c r="I3" s="19"/>
    </row>
    <row r="4" spans="2:9" ht="26.25">
      <c r="B4" s="8">
        <f>1</f>
        <v>1</v>
      </c>
      <c r="C4" s="9" t="s">
        <v>51</v>
      </c>
      <c r="D4" s="11" t="s">
        <v>1</v>
      </c>
      <c r="E4" s="11" t="s">
        <v>1</v>
      </c>
      <c r="F4" s="12" t="s">
        <v>52</v>
      </c>
      <c r="G4" s="15">
        <v>201536</v>
      </c>
      <c r="H4" s="15">
        <f aca="true" t="shared" si="0" ref="H4:I6">27531</f>
        <v>27531</v>
      </c>
      <c r="I4" s="15">
        <f t="shared" si="0"/>
        <v>27531</v>
      </c>
    </row>
    <row r="5" spans="2:9" ht="12.75">
      <c r="B5" s="8">
        <f>2</f>
        <v>2</v>
      </c>
      <c r="C5" s="4" t="s">
        <v>53</v>
      </c>
      <c r="D5" s="10" t="s">
        <v>1</v>
      </c>
      <c r="E5" s="10" t="s">
        <v>1</v>
      </c>
      <c r="F5" s="2" t="s">
        <v>54</v>
      </c>
      <c r="G5" s="14">
        <v>201536</v>
      </c>
      <c r="H5" s="14">
        <f t="shared" si="0"/>
        <v>27531</v>
      </c>
      <c r="I5" s="14">
        <f t="shared" si="0"/>
        <v>27531</v>
      </c>
    </row>
    <row r="6" spans="2:9" ht="12.75">
      <c r="B6" s="8">
        <f>3</f>
        <v>3</v>
      </c>
      <c r="C6" s="10" t="s">
        <v>1</v>
      </c>
      <c r="D6" s="3" t="s">
        <v>55</v>
      </c>
      <c r="E6" s="10" t="s">
        <v>1</v>
      </c>
      <c r="F6" s="1" t="s">
        <v>56</v>
      </c>
      <c r="G6" s="13">
        <v>201536</v>
      </c>
      <c r="H6" s="13">
        <f t="shared" si="0"/>
        <v>27531</v>
      </c>
      <c r="I6" s="13">
        <f t="shared" si="0"/>
        <v>27531</v>
      </c>
    </row>
  </sheetData>
  <mergeCells count="4">
    <mergeCell ref="B2:F2"/>
    <mergeCell ref="G2:G3"/>
    <mergeCell ref="H2:H3"/>
    <mergeCell ref="I2:I3"/>
  </mergeCells>
  <printOptions gridLines="1"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LNOGOVA</cp:lastModifiedBy>
  <cp:lastPrinted>2011-02-01T07:05:00Z</cp:lastPrinted>
  <dcterms:created xsi:type="dcterms:W3CDTF">2011-01-29T13:21:52Z</dcterms:created>
  <dcterms:modified xsi:type="dcterms:W3CDTF">2011-03-02T08:25:22Z</dcterms:modified>
  <cp:category/>
  <cp:version/>
  <cp:contentType/>
  <cp:contentStatus/>
</cp:coreProperties>
</file>